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P:\2023\1237_FØL_PLANTE_JONE_Opgradering_af_økologisk_foderkorn_til_højværdi konsumkorn ved NIT proteinsortering\02_Leverancer\"/>
    </mc:Choice>
  </mc:AlternateContent>
  <xr:revisionPtr revIDLastSave="0" documentId="13_ncr:1_{47CF85D3-008D-4851-A9E7-AB9E88F0A6BD}" xr6:coauthVersionLast="47" xr6:coauthVersionMax="47" xr10:uidLastSave="{00000000-0000-0000-0000-000000000000}"/>
  <bookViews>
    <workbookView xWindow="-120" yWindow="-120" windowWidth="29040" windowHeight="15720" xr2:uid="{00000000-000D-0000-FFFF-FFFF00000000}"/>
  </bookViews>
  <sheets>
    <sheet name="Ark1" sheetId="1" r:id="rId1"/>
    <sheet name="Ark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1" l="1"/>
  <c r="C30" i="1"/>
  <c r="C23" i="1"/>
  <c r="C29" i="1"/>
  <c r="C47" i="1" s="1"/>
  <c r="C49" i="1" l="1"/>
  <c r="C39" i="1"/>
  <c r="C40" i="1"/>
  <c r="C41" i="1" s="1"/>
  <c r="C43" i="1" l="1"/>
  <c r="C44" i="1" s="1"/>
  <c r="C50" i="1" l="1"/>
  <c r="C51" i="1" s="1"/>
</calcChain>
</file>

<file path=xl/sharedStrings.xml><?xml version="1.0" encoding="utf-8"?>
<sst xmlns="http://schemas.openxmlformats.org/spreadsheetml/2006/main" count="99" uniqueCount="80">
  <si>
    <t>Udgiver:</t>
  </si>
  <si>
    <t>Vejledning</t>
  </si>
  <si>
    <t>Udgivelsesdato:</t>
  </si>
  <si>
    <t>Ajourført</t>
  </si>
  <si>
    <t>Version:</t>
  </si>
  <si>
    <t>1.00</t>
  </si>
  <si>
    <t>kr. pr. hkg</t>
  </si>
  <si>
    <t xml:space="preserve">kr. </t>
  </si>
  <si>
    <t>Startgebyr</t>
  </si>
  <si>
    <t>kr.</t>
  </si>
  <si>
    <t>hkg pr. time</t>
  </si>
  <si>
    <t>kr. pr. time</t>
  </si>
  <si>
    <t>Forudsætninger for sortering</t>
  </si>
  <si>
    <t>Omkostninger til sortering</t>
  </si>
  <si>
    <t>timer</t>
  </si>
  <si>
    <t>Timepris</t>
  </si>
  <si>
    <t>Enhedspris</t>
  </si>
  <si>
    <t>Kapacitet</t>
  </si>
  <si>
    <t>Tidsforbrug</t>
  </si>
  <si>
    <t>Omkostning tid</t>
  </si>
  <si>
    <t>Omkostning enhed</t>
  </si>
  <si>
    <t>Omkostning opstart</t>
  </si>
  <si>
    <t>Omkostning til sortering i alt</t>
  </si>
  <si>
    <t>Rest til sortering efter lager og transport</t>
  </si>
  <si>
    <t>kr. pr. hkg (øre pr. kg) råvare</t>
  </si>
  <si>
    <t>Bedrift/navn</t>
  </si>
  <si>
    <t>Partiets art</t>
  </si>
  <si>
    <t>Partiets sort</t>
  </si>
  <si>
    <t>Dato</t>
  </si>
  <si>
    <t>% protein</t>
  </si>
  <si>
    <t>7. Aflæs resultat</t>
  </si>
  <si>
    <t>Driftsomkostninger 2,5 € pr. ton frasorteret</t>
  </si>
  <si>
    <t>Udgangspunkt A kvalitet (enhed)</t>
  </si>
  <si>
    <t>Udgangspunkt B kvalitet (enhed)</t>
  </si>
  <si>
    <t>Udgangspunkt C kvalitet (enhed)</t>
  </si>
  <si>
    <t>Udgangspunkt D kvalitet (enhed)</t>
  </si>
  <si>
    <t>Pris A kvalitet</t>
  </si>
  <si>
    <t>Pris B kvalitet</t>
  </si>
  <si>
    <t>Pris C kvalitet</t>
  </si>
  <si>
    <t>Pris D kvalitet</t>
  </si>
  <si>
    <t>Partiets pris uden sortering</t>
  </si>
  <si>
    <t>Andel fraktion A kvalitet</t>
  </si>
  <si>
    <t>Andel fraktion B kvalitet</t>
  </si>
  <si>
    <t>Andel fraktion C kvalitet</t>
  </si>
  <si>
    <t>Andel fraktion D kvalitet</t>
  </si>
  <si>
    <t>Andel i alt (tjek =1,00)</t>
  </si>
  <si>
    <t>3. Angiv forventede priser ved forskellig kvalitet</t>
  </si>
  <si>
    <t>kr. i alt</t>
  </si>
  <si>
    <t>evt. ekstra lager/transport ved sortering</t>
  </si>
  <si>
    <t>Estimeret omkostning til sortering</t>
  </si>
  <si>
    <t xml:space="preserve">2. Specificér kvalitetskrav </t>
  </si>
  <si>
    <t>1. Angiv identifikation af bedrift og afgrødeparti</t>
  </si>
  <si>
    <t>4. Angiv andel af parti i forskellig kvalitet</t>
  </si>
  <si>
    <t>5. Angiv prisforudsætninger for sortering</t>
  </si>
  <si>
    <t>6. Angiv ekstraomkostninger til lager, transport mv. ved sortering</t>
  </si>
  <si>
    <t>kr. pr. hkg i gns.for kvaliteterne</t>
  </si>
  <si>
    <t xml:space="preserve">hkg </t>
  </si>
  <si>
    <t>Mængde*</t>
  </si>
  <si>
    <t>Værdi efter sortering*</t>
  </si>
  <si>
    <t>Resultat efter sortering*</t>
  </si>
  <si>
    <t xml:space="preserve">Innovationscenter for Økologisk Landbrug </t>
  </si>
  <si>
    <t xml:space="preserve">Michael Højholdt, SEGES Innovation </t>
  </si>
  <si>
    <t/>
  </si>
  <si>
    <t>Angiv art</t>
  </si>
  <si>
    <t>Angiv Sort</t>
  </si>
  <si>
    <t>Angiv dato</t>
  </si>
  <si>
    <t>Angiv navn/bedrift</t>
  </si>
  <si>
    <t xml:space="preserve">* Der kan normalt forventes ca 2 % frarens på råvare. Frarens er ikke indregnet i prototypen, da alternativet afhænger af afsætningen:
Ved handel med grovvareforretning vil den frarensede mængde fradrages i afregning.
Ved afsætning som foder til anden landbruger afregnes hele mængden (kilo til kilo) typisk til en aftalt pris. 
Ved sortering vil frarens blive på producentens ejendom og anvendes til foder, jagt, fyring eller lign.
  </t>
  </si>
  <si>
    <t>Lars Egelund Olsen, ICOEL</t>
  </si>
  <si>
    <t>Partiets værdi uden sortering*</t>
  </si>
  <si>
    <t>31.12.2023</t>
  </si>
  <si>
    <t>Eksempel, rettes efter behov</t>
  </si>
  <si>
    <t>Forfattere:</t>
  </si>
  <si>
    <t>30.01.2024</t>
  </si>
  <si>
    <t>Jon Aagaard Enni, I</t>
  </si>
  <si>
    <t>Mere information:</t>
  </si>
  <si>
    <t>Økonomi i proteinsortering af korn</t>
  </si>
  <si>
    <t>Innovationscenter for Økologisk Landbrug påtager sig intet ansvar for tab, herunder driftstab, avancetab eller anden form for direkte eller indirekte tab ved anvendelse af dette værktøj eller tilknyttede informationer og applikationer.</t>
  </si>
  <si>
    <t>Ansvar</t>
  </si>
  <si>
    <t>notat_vejledning-i-brug-af-hjaelpevaerktoej.pdf (icoel.dk)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</si>
</sst>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0_ ;[Red]\-#,##0.00\ "/>
    <numFmt numFmtId="166" formatCode="[$-406]d\.\ mmmm\ yyyy;@"/>
  </numFmts>
  <fonts count="11"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Arial"/>
      <family val="2"/>
    </font>
    <font>
      <sz val="11"/>
      <color theme="1"/>
      <name val="Arial"/>
      <family val="2"/>
    </font>
    <font>
      <sz val="10"/>
      <color theme="1"/>
      <name val="Arial"/>
      <family val="2"/>
    </font>
    <font>
      <sz val="10"/>
      <name val="Arial"/>
      <family val="2"/>
    </font>
    <font>
      <i/>
      <sz val="11"/>
      <color theme="1"/>
      <name val="Arial"/>
      <family val="2"/>
    </font>
    <font>
      <sz val="11"/>
      <color rgb="FFFF0000"/>
      <name val="Arial"/>
      <family val="2"/>
    </font>
    <font>
      <i/>
      <sz val="11"/>
      <color theme="2" tint="-0.499984740745262"/>
      <name val="Arial"/>
      <family val="2"/>
    </font>
    <font>
      <b/>
      <sz val="11"/>
      <name val="Arial"/>
      <family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90">
    <xf numFmtId="0" fontId="0" fillId="0" borderId="0" xfId="0"/>
    <xf numFmtId="0" fontId="4" fillId="0" borderId="0" xfId="0" applyFont="1"/>
    <xf numFmtId="0" fontId="3" fillId="0" borderId="4" xfId="0" applyFont="1" applyBorder="1"/>
    <xf numFmtId="0" fontId="4" fillId="0" borderId="5" xfId="0" applyFont="1" applyBorder="1"/>
    <xf numFmtId="0" fontId="4" fillId="0" borderId="6" xfId="0" applyFont="1" applyBorder="1"/>
    <xf numFmtId="0" fontId="4" fillId="0" borderId="0" xfId="0" applyFont="1" applyProtection="1">
      <protection locked="0"/>
    </xf>
    <xf numFmtId="0" fontId="3" fillId="0" borderId="1" xfId="0" applyFont="1" applyBorder="1"/>
    <xf numFmtId="0" fontId="3" fillId="0" borderId="2" xfId="0" applyFont="1" applyBorder="1"/>
    <xf numFmtId="0" fontId="3" fillId="0" borderId="3" xfId="0" applyFont="1" applyBorder="1"/>
    <xf numFmtId="0" fontId="3" fillId="0" borderId="10" xfId="0" applyFont="1" applyBorder="1"/>
    <xf numFmtId="0" fontId="3" fillId="0" borderId="11" xfId="0" applyFont="1" applyBorder="1"/>
    <xf numFmtId="0" fontId="4" fillId="0" borderId="12" xfId="0" applyFont="1" applyBorder="1"/>
    <xf numFmtId="0" fontId="4" fillId="2" borderId="12" xfId="0" applyFont="1" applyFill="1" applyBorder="1" applyProtection="1">
      <protection locked="0"/>
    </xf>
    <xf numFmtId="164" fontId="4" fillId="0" borderId="12" xfId="0" applyNumberFormat="1" applyFont="1" applyBorder="1"/>
    <xf numFmtId="0" fontId="4" fillId="0" borderId="12" xfId="0" applyFont="1" applyBorder="1" applyAlignment="1">
      <alignment horizontal="left"/>
    </xf>
    <xf numFmtId="43" fontId="4" fillId="0" borderId="12" xfId="1" applyFont="1" applyBorder="1"/>
    <xf numFmtId="3" fontId="4" fillId="2" borderId="12" xfId="0" applyNumberFormat="1" applyFont="1" applyFill="1" applyBorder="1" applyProtection="1">
      <protection locked="0"/>
    </xf>
    <xf numFmtId="4" fontId="4" fillId="2" borderId="12" xfId="0" applyNumberFormat="1" applyFont="1" applyFill="1" applyBorder="1" applyProtection="1">
      <protection locked="0"/>
    </xf>
    <xf numFmtId="2" fontId="4" fillId="2" borderId="12" xfId="0" applyNumberFormat="1" applyFont="1" applyFill="1" applyBorder="1" applyProtection="1">
      <protection locked="0"/>
    </xf>
    <xf numFmtId="3" fontId="4" fillId="0" borderId="12" xfId="0" applyNumberFormat="1" applyFont="1" applyBorder="1" applyProtection="1">
      <protection locked="0"/>
    </xf>
    <xf numFmtId="3" fontId="4" fillId="0" borderId="12" xfId="0" applyNumberFormat="1" applyFont="1" applyBorder="1"/>
    <xf numFmtId="164" fontId="4" fillId="0" borderId="12" xfId="1" applyNumberFormat="1" applyFont="1" applyBorder="1"/>
    <xf numFmtId="0" fontId="3" fillId="0" borderId="12" xfId="0" applyFont="1" applyBorder="1"/>
    <xf numFmtId="165" fontId="3" fillId="0" borderId="12" xfId="1" applyNumberFormat="1" applyFont="1" applyBorder="1"/>
    <xf numFmtId="3" fontId="3" fillId="0" borderId="12" xfId="0" applyNumberFormat="1" applyFont="1" applyBorder="1"/>
    <xf numFmtId="0" fontId="4" fillId="0" borderId="4" xfId="0" applyFont="1" applyBorder="1"/>
    <xf numFmtId="0" fontId="4" fillId="0" borderId="1" xfId="0" applyFont="1" applyBorder="1" applyAlignment="1">
      <alignment vertical="top"/>
    </xf>
    <xf numFmtId="0" fontId="4" fillId="0" borderId="2" xfId="0" applyFont="1" applyBorder="1" applyAlignment="1">
      <alignment vertical="top"/>
    </xf>
    <xf numFmtId="0" fontId="4" fillId="0" borderId="3" xfId="0" applyFont="1" applyBorder="1" applyAlignment="1">
      <alignment vertical="top"/>
    </xf>
    <xf numFmtId="0" fontId="4" fillId="0" borderId="7" xfId="0" applyFont="1" applyBorder="1" applyAlignment="1">
      <alignment vertical="top"/>
    </xf>
    <xf numFmtId="0" fontId="4" fillId="0" borderId="0" xfId="0" applyFont="1" applyAlignment="1">
      <alignment vertical="top"/>
    </xf>
    <xf numFmtId="0" fontId="4" fillId="0" borderId="8" xfId="0" applyFont="1" applyBorder="1" applyAlignment="1">
      <alignment vertical="top"/>
    </xf>
    <xf numFmtId="0" fontId="4" fillId="0" borderId="9" xfId="0" applyFont="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164" fontId="4" fillId="2" borderId="12" xfId="1" applyNumberFormat="1" applyFont="1" applyFill="1" applyBorder="1" applyProtection="1">
      <protection locked="0"/>
    </xf>
    <xf numFmtId="2" fontId="4" fillId="0" borderId="12" xfId="0" applyNumberFormat="1" applyFont="1" applyBorder="1" applyProtection="1">
      <protection locked="0"/>
    </xf>
    <xf numFmtId="0" fontId="4" fillId="0" borderId="13" xfId="0" applyFont="1" applyBorder="1"/>
    <xf numFmtId="0" fontId="4" fillId="0" borderId="8" xfId="0" applyFont="1" applyBorder="1" applyAlignment="1" applyProtection="1">
      <alignment horizontal="left"/>
      <protection locked="0"/>
    </xf>
    <xf numFmtId="164" fontId="4" fillId="0" borderId="0" xfId="1" applyNumberFormat="1" applyFont="1" applyFill="1" applyBorder="1" applyProtection="1">
      <protection locked="0"/>
    </xf>
    <xf numFmtId="3" fontId="4" fillId="0" borderId="5" xfId="0" applyNumberFormat="1" applyFont="1" applyBorder="1" applyProtection="1">
      <protection locked="0"/>
    </xf>
    <xf numFmtId="3" fontId="4" fillId="0" borderId="13" xfId="0" applyNumberFormat="1" applyFont="1" applyBorder="1" applyProtection="1">
      <protection locked="0"/>
    </xf>
    <xf numFmtId="164" fontId="4" fillId="0" borderId="0" xfId="0" applyNumberFormat="1" applyFont="1"/>
    <xf numFmtId="0" fontId="7" fillId="0" borderId="0" xfId="0" applyFont="1"/>
    <xf numFmtId="0" fontId="8" fillId="0" borderId="0" xfId="0" applyFont="1" applyAlignment="1">
      <alignment horizontal="center"/>
    </xf>
    <xf numFmtId="0" fontId="8" fillId="0" borderId="9" xfId="0" applyFont="1" applyBorder="1" applyAlignment="1">
      <alignment horizontal="center"/>
    </xf>
    <xf numFmtId="164" fontId="4" fillId="2" borderId="12" xfId="0" applyNumberFormat="1" applyFont="1" applyFill="1" applyBorder="1" applyProtection="1">
      <protection locked="0"/>
    </xf>
    <xf numFmtId="0" fontId="4" fillId="0" borderId="0" xfId="0" quotePrefix="1" applyFont="1" applyAlignment="1" applyProtection="1">
      <alignment horizontal="left"/>
      <protection locked="0"/>
    </xf>
    <xf numFmtId="0" fontId="5" fillId="0" borderId="1" xfId="0" applyFont="1" applyBorder="1" applyProtection="1">
      <protection locked="0"/>
    </xf>
    <xf numFmtId="0" fontId="5" fillId="0" borderId="2" xfId="0" applyFont="1" applyBorder="1" applyProtection="1">
      <protection locked="0"/>
    </xf>
    <xf numFmtId="0" fontId="4" fillId="0" borderId="3" xfId="0" applyFont="1" applyBorder="1" applyProtection="1">
      <protection locked="0"/>
    </xf>
    <xf numFmtId="0" fontId="6" fillId="0" borderId="7" xfId="0" applyFont="1" applyBorder="1" applyProtection="1">
      <protection locked="0"/>
    </xf>
    <xf numFmtId="0" fontId="4" fillId="0" borderId="8" xfId="0" applyFont="1" applyBorder="1" applyProtection="1">
      <protection locked="0"/>
    </xf>
    <xf numFmtId="14" fontId="6" fillId="0" borderId="0" xfId="0" applyNumberFormat="1" applyFont="1" applyProtection="1">
      <protection locked="0"/>
    </xf>
    <xf numFmtId="0" fontId="6" fillId="0" borderId="0" xfId="0" applyFont="1" applyProtection="1">
      <protection locked="0"/>
    </xf>
    <xf numFmtId="0" fontId="7" fillId="0" borderId="8" xfId="0" applyFont="1" applyBorder="1" applyProtection="1">
      <protection locked="0"/>
    </xf>
    <xf numFmtId="0" fontId="4" fillId="0" borderId="7" xfId="0" applyFont="1" applyBorder="1"/>
    <xf numFmtId="164" fontId="9" fillId="0" borderId="12" xfId="0" applyNumberFormat="1" applyFont="1" applyBorder="1" applyAlignment="1">
      <alignment horizontal="left"/>
    </xf>
    <xf numFmtId="0" fontId="5" fillId="0" borderId="0" xfId="0" applyFont="1" applyProtection="1">
      <protection locked="0"/>
    </xf>
    <xf numFmtId="3" fontId="6" fillId="0" borderId="9" xfId="0" applyNumberFormat="1" applyFont="1" applyBorder="1" applyProtection="1">
      <protection locked="0"/>
    </xf>
    <xf numFmtId="0" fontId="7" fillId="0" borderId="11" xfId="0" applyFont="1" applyBorder="1" applyProtection="1">
      <protection locked="0"/>
    </xf>
    <xf numFmtId="0" fontId="10" fillId="0" borderId="4" xfId="0" applyFont="1" applyBorder="1" applyProtection="1">
      <protection locked="0"/>
    </xf>
    <xf numFmtId="0" fontId="4" fillId="0" borderId="6" xfId="0" applyFont="1" applyBorder="1" applyProtection="1">
      <protection locked="0"/>
    </xf>
    <xf numFmtId="0" fontId="6" fillId="0" borderId="1" xfId="2" applyFont="1" applyBorder="1" applyAlignment="1" applyProtection="1">
      <alignment horizontal="left" vertical="center" wrapText="1"/>
      <protection locked="0"/>
    </xf>
    <xf numFmtId="0" fontId="6" fillId="0" borderId="2" xfId="2" applyFont="1" applyBorder="1" applyAlignment="1" applyProtection="1">
      <alignment horizontal="left" vertical="center" wrapText="1"/>
      <protection locked="0"/>
    </xf>
    <xf numFmtId="0" fontId="6" fillId="0" borderId="3" xfId="2" applyFont="1" applyBorder="1" applyAlignment="1" applyProtection="1">
      <alignment horizontal="left" vertical="center" wrapText="1"/>
      <protection locked="0"/>
    </xf>
    <xf numFmtId="0" fontId="6" fillId="0" borderId="7" xfId="2" applyFont="1" applyBorder="1" applyAlignment="1" applyProtection="1">
      <alignment horizontal="left" vertical="center" wrapText="1"/>
      <protection locked="0"/>
    </xf>
    <xf numFmtId="0" fontId="6" fillId="0" borderId="0" xfId="2" applyFont="1" applyBorder="1" applyAlignment="1" applyProtection="1">
      <alignment horizontal="left" vertical="center" wrapText="1"/>
      <protection locked="0"/>
    </xf>
    <xf numFmtId="0" fontId="6" fillId="0" borderId="8" xfId="2" applyFont="1" applyBorder="1" applyAlignment="1" applyProtection="1">
      <alignment horizontal="left" vertical="center" wrapText="1"/>
      <protection locked="0"/>
    </xf>
    <xf numFmtId="0" fontId="6" fillId="0" borderId="9" xfId="2" applyFont="1" applyBorder="1" applyAlignment="1" applyProtection="1">
      <alignment horizontal="left" vertical="center" wrapText="1"/>
      <protection locked="0"/>
    </xf>
    <xf numFmtId="0" fontId="6" fillId="0" borderId="10" xfId="2" applyFont="1" applyBorder="1" applyAlignment="1" applyProtection="1">
      <alignment horizontal="left" vertical="center" wrapText="1"/>
      <protection locked="0"/>
    </xf>
    <xf numFmtId="0" fontId="6" fillId="0" borderId="11" xfId="2" applyFont="1" applyBorder="1" applyAlignment="1" applyProtection="1">
      <alignment horizontal="left" vertical="center" wrapText="1"/>
      <protection locked="0"/>
    </xf>
    <xf numFmtId="0" fontId="6" fillId="0" borderId="0" xfId="2" applyFont="1" applyBorder="1" applyAlignment="1" applyProtection="1">
      <alignment horizontal="left" wrapText="1"/>
      <protection locked="0"/>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7" xfId="0" applyFont="1" applyBorder="1" applyAlignment="1">
      <alignment horizontal="left" vertical="top" wrapText="1"/>
    </xf>
    <xf numFmtId="0" fontId="7" fillId="0" borderId="0" xfId="0" applyFont="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4" fillId="2" borderId="5"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4" xfId="0" applyFont="1" applyFill="1" applyBorder="1" applyAlignment="1" applyProtection="1">
      <alignment horizontal="left"/>
      <protection locked="0"/>
    </xf>
    <xf numFmtId="166" fontId="4" fillId="2" borderId="4" xfId="0" applyNumberFormat="1" applyFont="1" applyFill="1" applyBorder="1" applyAlignment="1" applyProtection="1">
      <alignment horizontal="left"/>
      <protection locked="0"/>
    </xf>
    <xf numFmtId="166" fontId="4" fillId="2" borderId="6" xfId="0" applyNumberFormat="1" applyFont="1" applyFill="1" applyBorder="1" applyAlignment="1" applyProtection="1">
      <alignment horizontal="left"/>
      <protection locked="0"/>
    </xf>
    <xf numFmtId="0" fontId="4" fillId="0" borderId="5" xfId="0" applyFont="1" applyBorder="1" applyAlignment="1">
      <alignment horizontal="center"/>
    </xf>
    <xf numFmtId="0" fontId="4" fillId="0" borderId="6" xfId="0" applyFont="1" applyBorder="1" applyAlignment="1">
      <alignment horizontal="center"/>
    </xf>
    <xf numFmtId="0" fontId="2" fillId="0" borderId="0" xfId="2"/>
  </cellXfs>
  <cellStyles count="3">
    <cellStyle name="Komma" xfId="1" builtinId="3"/>
    <cellStyle name="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1682</xdr:colOff>
      <xdr:row>1</xdr:row>
      <xdr:rowOff>80122</xdr:rowOff>
    </xdr:from>
    <xdr:to>
      <xdr:col>6</xdr:col>
      <xdr:colOff>933095</xdr:colOff>
      <xdr:row>4</xdr:row>
      <xdr:rowOff>91257</xdr:rowOff>
    </xdr:to>
    <xdr:pic>
      <xdr:nvPicPr>
        <xdr:cNvPr id="2" name="Billede 1">
          <a:extLst>
            <a:ext uri="{FF2B5EF4-FFF2-40B4-BE49-F238E27FC236}">
              <a16:creationId xmlns:a16="http://schemas.microsoft.com/office/drawing/2014/main" id="{FC825269-C543-4A7D-9EDB-FCD906818835}"/>
            </a:ext>
          </a:extLst>
        </xdr:cNvPr>
        <xdr:cNvPicPr>
          <a:picLocks noChangeAspect="1"/>
        </xdr:cNvPicPr>
      </xdr:nvPicPr>
      <xdr:blipFill>
        <a:blip xmlns:r="http://schemas.openxmlformats.org/officeDocument/2006/relationships" r:embed="rId1"/>
        <a:stretch>
          <a:fillRect/>
        </a:stretch>
      </xdr:blipFill>
      <xdr:spPr>
        <a:xfrm>
          <a:off x="6373907" y="261097"/>
          <a:ext cx="1965827" cy="573110"/>
        </a:xfrm>
        <a:prstGeom prst="rect">
          <a:avLst/>
        </a:prstGeom>
        <a:effectLst>
          <a:outerShdw blurRad="50800" dist="50800" dir="5400000" algn="ctr" rotWithShape="0">
            <a:schemeClr val="tx1"/>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coel.dk/media/rdxhuiep/notat_vejledning-i-brug-af-hjaelpevaerktoej.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57"/>
  <sheetViews>
    <sheetView showGridLines="0" tabSelected="1" zoomScaleNormal="100" workbookViewId="0">
      <selection activeCell="J21" sqref="J21"/>
    </sheetView>
  </sheetViews>
  <sheetFormatPr defaultColWidth="9.140625" defaultRowHeight="14.25" outlineLevelRow="1" x14ac:dyDescent="0.2"/>
  <cols>
    <col min="1" max="1" width="3.42578125" style="1" customWidth="1"/>
    <col min="2" max="2" width="43.5703125" style="1" customWidth="1"/>
    <col min="3" max="3" width="16.28515625" style="1" customWidth="1"/>
    <col min="4" max="4" width="29.140625" style="1" customWidth="1"/>
    <col min="5" max="5" width="9.140625" style="1"/>
    <col min="6" max="6" width="15.42578125" style="1" customWidth="1"/>
    <col min="7" max="7" width="28.7109375" style="1" bestFit="1" customWidth="1"/>
    <col min="8" max="8" width="21.85546875" style="1" customWidth="1"/>
    <col min="9" max="9" width="9.140625" style="1"/>
    <col min="10" max="10" width="16.85546875" style="1" customWidth="1"/>
    <col min="11" max="11" width="13.7109375" style="1" customWidth="1"/>
    <col min="12" max="12" width="14.85546875" style="1" customWidth="1"/>
    <col min="13" max="16384" width="9.140625" style="1"/>
  </cols>
  <sheetData>
    <row r="2" spans="2:18" ht="15" x14ac:dyDescent="0.25">
      <c r="B2" s="6" t="s">
        <v>76</v>
      </c>
      <c r="C2" s="7"/>
      <c r="D2" s="8"/>
    </row>
    <row r="3" spans="2:18" ht="15" x14ac:dyDescent="0.25">
      <c r="B3" s="45"/>
      <c r="C3" s="9"/>
      <c r="D3" s="10"/>
    </row>
    <row r="5" spans="2:18" x14ac:dyDescent="0.2">
      <c r="B5" s="25" t="s">
        <v>28</v>
      </c>
      <c r="C5" s="85" t="s">
        <v>65</v>
      </c>
      <c r="D5" s="86"/>
    </row>
    <row r="6" spans="2:18" x14ac:dyDescent="0.2">
      <c r="B6" s="11" t="s">
        <v>25</v>
      </c>
      <c r="C6" s="82" t="s">
        <v>66</v>
      </c>
      <c r="D6" s="83"/>
    </row>
    <row r="7" spans="2:18" x14ac:dyDescent="0.2">
      <c r="C7" s="47" t="s">
        <v>62</v>
      </c>
      <c r="D7" s="38"/>
      <c r="F7" s="48" t="s">
        <v>0</v>
      </c>
      <c r="G7" s="49" t="s">
        <v>60</v>
      </c>
      <c r="H7" s="50"/>
      <c r="R7" s="43" t="s">
        <v>31</v>
      </c>
    </row>
    <row r="8" spans="2:18" x14ac:dyDescent="0.2">
      <c r="B8" s="11" t="s">
        <v>26</v>
      </c>
      <c r="C8" s="84" t="s">
        <v>63</v>
      </c>
      <c r="D8" s="83"/>
      <c r="F8" s="51" t="s">
        <v>2</v>
      </c>
      <c r="G8" s="53" t="s">
        <v>70</v>
      </c>
      <c r="H8" s="52"/>
      <c r="O8" s="5"/>
    </row>
    <row r="9" spans="2:18" x14ac:dyDescent="0.2">
      <c r="B9" s="11" t="s">
        <v>27</v>
      </c>
      <c r="C9" s="84" t="s">
        <v>64</v>
      </c>
      <c r="D9" s="83"/>
      <c r="F9" s="56"/>
      <c r="H9" s="52"/>
    </row>
    <row r="10" spans="2:18" x14ac:dyDescent="0.2">
      <c r="B10" s="11" t="s">
        <v>57</v>
      </c>
      <c r="C10" s="35"/>
      <c r="D10" s="11" t="s">
        <v>56</v>
      </c>
      <c r="F10" s="51" t="s">
        <v>72</v>
      </c>
      <c r="G10" s="54" t="s">
        <v>61</v>
      </c>
      <c r="H10" s="52"/>
    </row>
    <row r="11" spans="2:18" x14ac:dyDescent="0.2">
      <c r="C11" s="39"/>
      <c r="F11" s="51"/>
      <c r="G11" s="54" t="s">
        <v>74</v>
      </c>
      <c r="H11" s="52"/>
    </row>
    <row r="12" spans="2:18" x14ac:dyDescent="0.2">
      <c r="B12" s="11" t="s">
        <v>32</v>
      </c>
      <c r="C12" s="12"/>
      <c r="D12" s="12" t="s">
        <v>29</v>
      </c>
      <c r="F12" s="51"/>
      <c r="G12" s="54" t="s">
        <v>68</v>
      </c>
      <c r="H12" s="52"/>
    </row>
    <row r="13" spans="2:18" x14ac:dyDescent="0.2">
      <c r="B13" s="11" t="s">
        <v>33</v>
      </c>
      <c r="C13" s="12"/>
      <c r="D13" s="12" t="s">
        <v>29</v>
      </c>
      <c r="F13" s="56"/>
      <c r="H13" s="52"/>
    </row>
    <row r="14" spans="2:18" hidden="1" outlineLevel="1" x14ac:dyDescent="0.2">
      <c r="B14" s="11" t="s">
        <v>34</v>
      </c>
      <c r="C14" s="12"/>
      <c r="D14" s="12" t="s">
        <v>29</v>
      </c>
      <c r="F14" s="56"/>
      <c r="H14" s="52"/>
    </row>
    <row r="15" spans="2:18" hidden="1" outlineLevel="1" x14ac:dyDescent="0.2">
      <c r="B15" s="11" t="s">
        <v>35</v>
      </c>
      <c r="C15" s="12"/>
      <c r="D15" s="12" t="s">
        <v>29</v>
      </c>
      <c r="F15" s="56"/>
      <c r="H15" s="52"/>
    </row>
    <row r="16" spans="2:18" collapsed="1" x14ac:dyDescent="0.2">
      <c r="F16" s="51" t="s">
        <v>4</v>
      </c>
      <c r="G16" s="54" t="s">
        <v>5</v>
      </c>
      <c r="H16" s="55"/>
    </row>
    <row r="17" spans="2:8" x14ac:dyDescent="0.2">
      <c r="B17" s="11" t="s">
        <v>36</v>
      </c>
      <c r="C17" s="12"/>
      <c r="D17" s="11" t="s">
        <v>6</v>
      </c>
      <c r="F17" s="51" t="s">
        <v>3</v>
      </c>
      <c r="G17" s="53" t="s">
        <v>73</v>
      </c>
      <c r="H17" s="55"/>
    </row>
    <row r="18" spans="2:8" x14ac:dyDescent="0.2">
      <c r="B18" s="11" t="s">
        <v>37</v>
      </c>
      <c r="C18" s="12"/>
      <c r="D18" s="11" t="s">
        <v>6</v>
      </c>
      <c r="F18" s="56"/>
      <c r="H18" s="55"/>
    </row>
    <row r="19" spans="2:8" hidden="1" outlineLevel="1" x14ac:dyDescent="0.2">
      <c r="B19" s="11" t="s">
        <v>38</v>
      </c>
      <c r="C19" s="12"/>
      <c r="D19" s="11" t="s">
        <v>6</v>
      </c>
      <c r="F19" s="51"/>
      <c r="G19" s="54"/>
      <c r="H19" s="55"/>
    </row>
    <row r="20" spans="2:8" hidden="1" outlineLevel="1" x14ac:dyDescent="0.2">
      <c r="B20" s="11" t="s">
        <v>39</v>
      </c>
      <c r="C20" s="12"/>
      <c r="D20" s="11" t="s">
        <v>6</v>
      </c>
      <c r="F20" s="51"/>
      <c r="G20" s="54"/>
      <c r="H20" s="55"/>
    </row>
    <row r="21" spans="2:8" ht="15" collapsed="1" x14ac:dyDescent="0.25">
      <c r="C21" s="5"/>
      <c r="F21" s="59" t="s">
        <v>75</v>
      </c>
      <c r="G21" s="89" t="s">
        <v>79</v>
      </c>
      <c r="H21" s="60"/>
    </row>
    <row r="22" spans="2:8" x14ac:dyDescent="0.2">
      <c r="B22" s="11" t="s">
        <v>40</v>
      </c>
      <c r="C22" s="46"/>
      <c r="D22" s="11" t="s">
        <v>6</v>
      </c>
      <c r="H22" s="5"/>
    </row>
    <row r="23" spans="2:8" x14ac:dyDescent="0.2">
      <c r="B23" s="11" t="s">
        <v>69</v>
      </c>
      <c r="C23" s="19">
        <f>C10*C22</f>
        <v>0</v>
      </c>
      <c r="D23" s="11" t="s">
        <v>9</v>
      </c>
      <c r="G23" s="58"/>
      <c r="H23" s="5"/>
    </row>
    <row r="24" spans="2:8" ht="15" x14ac:dyDescent="0.25">
      <c r="F24" s="61" t="s">
        <v>78</v>
      </c>
      <c r="G24" s="3"/>
      <c r="H24" s="62"/>
    </row>
    <row r="25" spans="2:8" ht="13.9" customHeight="1" x14ac:dyDescent="0.2">
      <c r="B25" s="11" t="s">
        <v>41</v>
      </c>
      <c r="C25" s="18">
        <v>0.8</v>
      </c>
      <c r="D25" s="11" t="s">
        <v>71</v>
      </c>
      <c r="F25" s="63" t="s">
        <v>77</v>
      </c>
      <c r="G25" s="64"/>
      <c r="H25" s="65"/>
    </row>
    <row r="26" spans="2:8" x14ac:dyDescent="0.2">
      <c r="B26" s="11" t="s">
        <v>42</v>
      </c>
      <c r="C26" s="18">
        <v>0.2</v>
      </c>
      <c r="D26" s="11" t="s">
        <v>71</v>
      </c>
      <c r="F26" s="66"/>
      <c r="G26" s="67"/>
      <c r="H26" s="68"/>
    </row>
    <row r="27" spans="2:8" ht="13.9" hidden="1" customHeight="1" outlineLevel="1" x14ac:dyDescent="0.2">
      <c r="B27" s="11" t="s">
        <v>43</v>
      </c>
      <c r="C27" s="18"/>
      <c r="D27" s="11"/>
      <c r="F27" s="66"/>
      <c r="G27" s="67"/>
      <c r="H27" s="68"/>
    </row>
    <row r="28" spans="2:8" ht="13.9" hidden="1" customHeight="1" outlineLevel="1" x14ac:dyDescent="0.2">
      <c r="B28" s="11" t="s">
        <v>44</v>
      </c>
      <c r="C28" s="18"/>
      <c r="D28" s="11"/>
      <c r="F28" s="66"/>
      <c r="G28" s="67"/>
      <c r="H28" s="68"/>
    </row>
    <row r="29" spans="2:8" collapsed="1" x14ac:dyDescent="0.2">
      <c r="B29" s="11" t="s">
        <v>45</v>
      </c>
      <c r="C29" s="36">
        <f>SUM(C25:C28)</f>
        <v>1</v>
      </c>
      <c r="D29" s="11"/>
      <c r="F29" s="69"/>
      <c r="G29" s="70"/>
      <c r="H29" s="71"/>
    </row>
    <row r="30" spans="2:8" x14ac:dyDescent="0.2">
      <c r="B30" s="11" t="s">
        <v>58</v>
      </c>
      <c r="C30" s="13">
        <f>(C10*C17*C25)+(C10*C18*C26)+(C10*C19*C27)+(C10*C20*C28)</f>
        <v>0</v>
      </c>
      <c r="D30" s="11" t="s">
        <v>9</v>
      </c>
    </row>
    <row r="31" spans="2:8" x14ac:dyDescent="0.2">
      <c r="C31" s="44"/>
    </row>
    <row r="32" spans="2:8" ht="15" x14ac:dyDescent="0.25">
      <c r="B32" s="25" t="s">
        <v>12</v>
      </c>
      <c r="C32" s="87"/>
      <c r="D32" s="88"/>
      <c r="F32" s="2" t="s">
        <v>1</v>
      </c>
      <c r="G32" s="3"/>
      <c r="H32" s="4"/>
    </row>
    <row r="33" spans="2:8" x14ac:dyDescent="0.2">
      <c r="B33" s="11" t="s">
        <v>8</v>
      </c>
      <c r="C33" s="16">
        <v>800</v>
      </c>
      <c r="D33" s="11" t="s">
        <v>7</v>
      </c>
      <c r="F33" s="26" t="s">
        <v>51</v>
      </c>
      <c r="G33" s="27"/>
      <c r="H33" s="28"/>
    </row>
    <row r="34" spans="2:8" x14ac:dyDescent="0.2">
      <c r="B34" s="14" t="s">
        <v>15</v>
      </c>
      <c r="C34" s="16">
        <v>500</v>
      </c>
      <c r="D34" s="11" t="s">
        <v>11</v>
      </c>
      <c r="F34" s="29" t="s">
        <v>50</v>
      </c>
      <c r="G34" s="30"/>
      <c r="H34" s="31"/>
    </row>
    <row r="35" spans="2:8" x14ac:dyDescent="0.2">
      <c r="B35" s="11" t="s">
        <v>16</v>
      </c>
      <c r="C35" s="17">
        <v>6</v>
      </c>
      <c r="D35" s="11" t="s">
        <v>24</v>
      </c>
      <c r="F35" s="29" t="s">
        <v>46</v>
      </c>
      <c r="G35" s="30"/>
      <c r="H35" s="31"/>
    </row>
    <row r="36" spans="2:8" x14ac:dyDescent="0.2">
      <c r="B36" s="11" t="s">
        <v>17</v>
      </c>
      <c r="C36" s="16">
        <v>40</v>
      </c>
      <c r="D36" s="11" t="s">
        <v>10</v>
      </c>
      <c r="F36" s="29" t="s">
        <v>52</v>
      </c>
      <c r="G36" s="30"/>
      <c r="H36" s="31"/>
    </row>
    <row r="37" spans="2:8" x14ac:dyDescent="0.2">
      <c r="C37" s="44"/>
      <c r="F37" s="29" t="s">
        <v>53</v>
      </c>
      <c r="G37" s="30"/>
      <c r="H37" s="31"/>
    </row>
    <row r="38" spans="2:8" x14ac:dyDescent="0.2">
      <c r="B38" s="25" t="s">
        <v>13</v>
      </c>
      <c r="C38" s="40"/>
      <c r="D38" s="4"/>
      <c r="F38" s="29" t="s">
        <v>54</v>
      </c>
      <c r="G38" s="30"/>
      <c r="H38" s="31"/>
    </row>
    <row r="39" spans="2:8" x14ac:dyDescent="0.2">
      <c r="B39" s="37" t="s">
        <v>21</v>
      </c>
      <c r="C39" s="41">
        <f>C33</f>
        <v>800</v>
      </c>
      <c r="D39" s="37" t="s">
        <v>9</v>
      </c>
      <c r="F39" s="32" t="s">
        <v>30</v>
      </c>
      <c r="G39" s="33"/>
      <c r="H39" s="34"/>
    </row>
    <row r="40" spans="2:8" x14ac:dyDescent="0.2">
      <c r="B40" s="11" t="s">
        <v>18</v>
      </c>
      <c r="C40" s="19">
        <f>C10/C36</f>
        <v>0</v>
      </c>
      <c r="D40" s="11" t="s">
        <v>14</v>
      </c>
      <c r="F40" s="30"/>
      <c r="G40" s="30"/>
      <c r="H40" s="30"/>
    </row>
    <row r="41" spans="2:8" x14ac:dyDescent="0.2">
      <c r="B41" s="11" t="s">
        <v>19</v>
      </c>
      <c r="C41" s="20">
        <f>C34*C40</f>
        <v>0</v>
      </c>
      <c r="D41" s="11" t="s">
        <v>9</v>
      </c>
      <c r="F41" s="30"/>
      <c r="G41" s="30"/>
      <c r="H41" s="30"/>
    </row>
    <row r="42" spans="2:8" x14ac:dyDescent="0.2">
      <c r="B42" s="11" t="s">
        <v>20</v>
      </c>
      <c r="C42" s="20">
        <f>C10*C35</f>
        <v>0</v>
      </c>
      <c r="D42" s="11" t="s">
        <v>9</v>
      </c>
      <c r="F42" s="30"/>
      <c r="G42" s="30"/>
      <c r="H42" s="30"/>
    </row>
    <row r="43" spans="2:8" ht="15" x14ac:dyDescent="0.25">
      <c r="B43" s="22" t="s">
        <v>22</v>
      </c>
      <c r="C43" s="24">
        <f>C39+C41+C42</f>
        <v>800</v>
      </c>
      <c r="D43" s="22" t="s">
        <v>9</v>
      </c>
      <c r="F43" s="30"/>
      <c r="G43" s="30"/>
      <c r="H43" s="30"/>
    </row>
    <row r="44" spans="2:8" x14ac:dyDescent="0.2">
      <c r="B44" s="11" t="s">
        <v>22</v>
      </c>
      <c r="C44" s="57" t="str">
        <f>IFERROR(C43/C10, "Udfyld grå felter")</f>
        <v>Udfyld grå felter</v>
      </c>
      <c r="D44" s="11" t="s">
        <v>24</v>
      </c>
      <c r="F44" s="30"/>
      <c r="G44" s="30"/>
      <c r="H44" s="30"/>
    </row>
    <row r="45" spans="2:8" x14ac:dyDescent="0.2">
      <c r="C45" s="42"/>
    </row>
    <row r="46" spans="2:8" ht="13.9" customHeight="1" x14ac:dyDescent="0.2">
      <c r="B46" s="11" t="s">
        <v>48</v>
      </c>
      <c r="C46" s="18">
        <v>0</v>
      </c>
      <c r="D46" s="11" t="s">
        <v>55</v>
      </c>
      <c r="F46" s="72"/>
      <c r="G46" s="72"/>
      <c r="H46" s="72"/>
    </row>
    <row r="47" spans="2:8" x14ac:dyDescent="0.2">
      <c r="B47" s="11" t="s">
        <v>48</v>
      </c>
      <c r="C47" s="21">
        <f>C46*(C10*C29)</f>
        <v>0</v>
      </c>
      <c r="D47" s="11" t="s">
        <v>47</v>
      </c>
      <c r="F47" s="72"/>
      <c r="G47" s="72"/>
      <c r="H47" s="72"/>
    </row>
    <row r="48" spans="2:8" x14ac:dyDescent="0.2">
      <c r="B48" s="44"/>
      <c r="C48" s="44"/>
      <c r="F48" s="72"/>
      <c r="G48" s="72"/>
      <c r="H48" s="72"/>
    </row>
    <row r="49" spans="2:8" x14ac:dyDescent="0.2">
      <c r="B49" s="11" t="s">
        <v>23</v>
      </c>
      <c r="C49" s="15">
        <f>C30-C23-C47</f>
        <v>0</v>
      </c>
      <c r="D49" s="11" t="s">
        <v>9</v>
      </c>
      <c r="F49" s="72"/>
      <c r="G49" s="72"/>
      <c r="H49" s="72"/>
    </row>
    <row r="50" spans="2:8" x14ac:dyDescent="0.2">
      <c r="B50" s="11" t="s">
        <v>49</v>
      </c>
      <c r="C50" s="15">
        <f>C43</f>
        <v>800</v>
      </c>
      <c r="D50" s="11" t="s">
        <v>9</v>
      </c>
      <c r="F50" s="72"/>
      <c r="G50" s="72"/>
      <c r="H50" s="72"/>
    </row>
    <row r="51" spans="2:8" ht="15" x14ac:dyDescent="0.25">
      <c r="B51" s="22" t="s">
        <v>59</v>
      </c>
      <c r="C51" s="23">
        <f>C49-C50</f>
        <v>-800</v>
      </c>
      <c r="D51" s="22" t="s">
        <v>9</v>
      </c>
      <c r="F51" s="72"/>
      <c r="G51" s="72"/>
      <c r="H51" s="72"/>
    </row>
    <row r="52" spans="2:8" x14ac:dyDescent="0.2">
      <c r="F52" s="72"/>
      <c r="G52" s="72"/>
      <c r="H52" s="72"/>
    </row>
    <row r="53" spans="2:8" ht="42.75" customHeight="1" x14ac:dyDescent="0.2">
      <c r="B53" s="73" t="s">
        <v>67</v>
      </c>
      <c r="C53" s="74"/>
      <c r="D53" s="75"/>
      <c r="F53" s="67"/>
      <c r="G53" s="67"/>
      <c r="H53" s="67"/>
    </row>
    <row r="54" spans="2:8" x14ac:dyDescent="0.2">
      <c r="B54" s="76"/>
      <c r="C54" s="77"/>
      <c r="D54" s="78"/>
    </row>
    <row r="55" spans="2:8" x14ac:dyDescent="0.2">
      <c r="B55" s="76"/>
      <c r="C55" s="77"/>
      <c r="D55" s="78"/>
    </row>
    <row r="56" spans="2:8" x14ac:dyDescent="0.2">
      <c r="B56" s="76"/>
      <c r="C56" s="77"/>
      <c r="D56" s="78"/>
    </row>
    <row r="57" spans="2:8" x14ac:dyDescent="0.2">
      <c r="B57" s="79"/>
      <c r="C57" s="80"/>
      <c r="D57" s="81"/>
    </row>
  </sheetData>
  <mergeCells count="15">
    <mergeCell ref="B53:D57"/>
    <mergeCell ref="C6:D6"/>
    <mergeCell ref="C9:D9"/>
    <mergeCell ref="C8:D8"/>
    <mergeCell ref="C5:D5"/>
    <mergeCell ref="C32:D32"/>
    <mergeCell ref="F25:H29"/>
    <mergeCell ref="F51:H51"/>
    <mergeCell ref="F52:H52"/>
    <mergeCell ref="F53:H53"/>
    <mergeCell ref="F46:H46"/>
    <mergeCell ref="F47:H47"/>
    <mergeCell ref="F48:H48"/>
    <mergeCell ref="F49:H49"/>
    <mergeCell ref="F50:H50"/>
  </mergeCells>
  <hyperlinks>
    <hyperlink ref="G21" r:id="rId1" display="https://icoel.dk/media/rdxhuiep/notat_vejledning-i-brug-af-hjaelpevaerktoej.pdf" xr:uid="{A3A1E258-99AD-423E-A8F2-BC29C8771D16}"/>
  </hyperlinks>
  <pageMargins left="0.7" right="0.7" top="0.75" bottom="0.75" header="0.3" footer="0.3"/>
  <pageSetup paperSize="9" orientation="portrait" r:id="rId2"/>
  <ignoredErrors>
    <ignoredError sqref="C39:C40 C29 C23"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7DA6F-1FAE-4EF7-BA2E-38615BCFF2C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vt:i4>
      </vt:variant>
    </vt:vector>
  </HeadingPairs>
  <TitlesOfParts>
    <vt:vector size="2" baseType="lpstr">
      <vt:lpstr>Ark1</vt:lpstr>
      <vt:lpstr>Ark2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Højholdt</dc:creator>
  <cp:lastModifiedBy>Linda Rosager Duve</cp:lastModifiedBy>
  <dcterms:created xsi:type="dcterms:W3CDTF">2015-06-05T18:19:34Z</dcterms:created>
  <dcterms:modified xsi:type="dcterms:W3CDTF">2024-02-19T12:18:10Z</dcterms:modified>
</cp:coreProperties>
</file>